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-15" yWindow="6030" windowWidth="19260" windowHeight="6090" tabRatio="405"/>
  </bookViews>
  <sheets>
    <sheet name="Приложение №1" sheetId="1" r:id="rId1"/>
  </sheets>
  <definedNames>
    <definedName name="_xlnm.Print_Titles" localSheetId="0">'Приложение №1'!$28:$28</definedName>
    <definedName name="_xlnm.Print_Area" localSheetId="0">'Приложение №1'!$A$1:$K$53</definedName>
  </definedNames>
  <calcPr calcId="162913" calcMode="autoNoTable"/>
</workbook>
</file>

<file path=xl/calcChain.xml><?xml version="1.0" encoding="utf-8"?>
<calcChain xmlns="http://schemas.openxmlformats.org/spreadsheetml/2006/main">
  <c r="J32" i="1" l="1"/>
  <c r="E31" i="1" l="1"/>
  <c r="E32" i="1" s="1"/>
  <c r="F31" i="1" l="1"/>
  <c r="F32" i="1" s="1"/>
  <c r="G31" i="1"/>
  <c r="G32" i="1" s="1"/>
  <c r="D31" i="1"/>
  <c r="D32" i="1" s="1"/>
  <c r="D40" i="1" l="1"/>
  <c r="I30" i="1"/>
  <c r="H30" i="1"/>
  <c r="L30" i="1" s="1"/>
  <c r="H31" i="1" l="1"/>
  <c r="H32" i="1" s="1"/>
  <c r="I31" i="1"/>
  <c r="I32" i="1" s="1"/>
  <c r="H34" i="1" l="1"/>
  <c r="J31" i="1"/>
  <c r="H40" i="1" l="1"/>
  <c r="H35" i="1"/>
  <c r="H36" i="1" s="1"/>
  <c r="J23" i="1"/>
  <c r="K30" i="1" l="1"/>
  <c r="K31" i="1" s="1"/>
  <c r="K32" i="1" s="1"/>
</calcChain>
</file>

<file path=xl/comments1.xml><?xml version="1.0" encoding="utf-8"?>
<comments xmlns="http://schemas.openxmlformats.org/spreadsheetml/2006/main">
  <authors>
    <author>Автор</author>
  </authors>
  <commentList>
    <comment ref="H20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отсутствии затрат не удалять!
</t>
        </r>
      </text>
    </comment>
    <comment ref="J20" authorId="0" shapeId="0">
      <text>
        <r>
          <rPr>
            <sz val="9"/>
            <color indexed="81"/>
            <rFont val="Tahoma"/>
            <family val="2"/>
            <charset val="204"/>
          </rPr>
          <t>При отсутсивии затрат ставить - 0,0</t>
        </r>
      </text>
    </comment>
    <comment ref="A22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отсутствии затрат не удалять
</t>
        </r>
      </text>
    </comment>
    <comment ref="C22" authorId="0" shapeId="0">
      <text>
        <r>
          <rPr>
            <sz val="9"/>
            <color indexed="81"/>
            <rFont val="Tahoma"/>
            <family val="2"/>
            <charset val="204"/>
          </rPr>
          <t xml:space="preserve">При отсупствии затрат не удалять, ставить 0;
</t>
        </r>
      </text>
    </comment>
  </commentList>
</comments>
</file>

<file path=xl/sharedStrings.xml><?xml version="1.0" encoding="utf-8"?>
<sst xmlns="http://schemas.openxmlformats.org/spreadsheetml/2006/main" count="72" uniqueCount="66">
  <si>
    <t>№п/п</t>
  </si>
  <si>
    <t>Наименование смет</t>
  </si>
  <si>
    <t xml:space="preserve">№ смет </t>
  </si>
  <si>
    <t>Материалы поставки подрядчика</t>
  </si>
  <si>
    <t>Оборудование поставки подрядчика</t>
  </si>
  <si>
    <t>в том числе:</t>
  </si>
  <si>
    <t>Стоимость чел. часа рабочих</t>
  </si>
  <si>
    <t>Исходные данные:</t>
  </si>
  <si>
    <t>Лимитированные затраты:</t>
  </si>
  <si>
    <t>Итого начальная стоимость работ подрядчика:</t>
  </si>
  <si>
    <t xml:space="preserve"> КВЛ без учета НДС</t>
  </si>
  <si>
    <t>Стоимость работ в текущих ценах</t>
  </si>
  <si>
    <t>Стоимость работ в текущих ценах с учетом скидки предложенной подрядчиком</t>
  </si>
  <si>
    <t>Расчет договорной цены</t>
  </si>
  <si>
    <t>Непредвиденные  затраты</t>
  </si>
  <si>
    <t>Стоимость работ  с учетом скидки  подрядчиком</t>
  </si>
  <si>
    <t>Временные здания и сооружения-</t>
  </si>
  <si>
    <t>Зимнее удорожание-</t>
  </si>
  <si>
    <t>Непредвиденные затраты-</t>
  </si>
  <si>
    <t>Коэффициент снижения по торгам-</t>
  </si>
  <si>
    <t>Начальная стоимость работ</t>
  </si>
  <si>
    <t>УТВЕРЖДАЮ:</t>
  </si>
  <si>
    <t>Приложение  № 2</t>
  </si>
  <si>
    <t>МП</t>
  </si>
  <si>
    <t>/_______________/</t>
  </si>
  <si>
    <t>СМР</t>
  </si>
  <si>
    <t>Всего СМР:</t>
  </si>
  <si>
    <t xml:space="preserve">Коэффициент конкурсного снижения </t>
  </si>
  <si>
    <t xml:space="preserve">Материалы поставки заказчика </t>
  </si>
  <si>
    <t>Оборудование поставки заказчика</t>
  </si>
  <si>
    <t>Инженер СДО подрядной организации</t>
  </si>
  <si>
    <t>(сметы и РДЦ проверены и согласованы)</t>
  </si>
  <si>
    <t>(подпись)</t>
  </si>
  <si>
    <t>(дата)</t>
  </si>
  <si>
    <t>(расшифровка)</t>
  </si>
  <si>
    <t>СОГЛАСОВАНО:</t>
  </si>
  <si>
    <t>ИЦС (квартал, год)</t>
  </si>
  <si>
    <t xml:space="preserve">Индекс на материалы </t>
  </si>
  <si>
    <t>Индекс на оборудование</t>
  </si>
  <si>
    <t>Инженер по ПСР 2 кат ОКС Братской ГЭС</t>
  </si>
  <si>
    <t>Ю.Ю. Кудымова</t>
  </si>
  <si>
    <t>Стоимость работ в базовых ценах (в ценах 2001г)</t>
  </si>
  <si>
    <t>с непредвид</t>
  </si>
  <si>
    <t>Кроме того, справочно:</t>
  </si>
  <si>
    <r>
      <t xml:space="preserve">Примечание : </t>
    </r>
    <r>
      <rPr>
        <sz val="12"/>
        <rFont val="Times New Roman"/>
        <family val="1"/>
        <charset val="204"/>
      </rPr>
      <t>Расчет за выполненные непредвиденные работы  производится только с предоставлением согласованной подрядчиком и утвержденной заказчиком  сметы.</t>
    </r>
  </si>
  <si>
    <t>-</t>
  </si>
  <si>
    <t xml:space="preserve">Директор 
ООО "ЕвроСибЭнерго-Гидрогенерация" </t>
  </si>
  <si>
    <t>_______________ С.В. Кузнецов</t>
  </si>
  <si>
    <t xml:space="preserve">______________ </t>
  </si>
  <si>
    <t>2 кв. 2022г 1 зона</t>
  </si>
  <si>
    <t>Начальник ОКС Братской ГЭС</t>
  </si>
  <si>
    <t>Д.Н. Пушечников</t>
  </si>
  <si>
    <t>Индекс-дефлятор на материалы и ЭММ на 3кв. 2023год</t>
  </si>
  <si>
    <t>5,69% по графику</t>
  </si>
  <si>
    <r>
      <rPr>
        <b/>
        <sz val="11"/>
        <rFont val="Times New Roman"/>
        <family val="1"/>
        <charset val="204"/>
      </rPr>
      <t>Составлен в ценах по состоянию на</t>
    </r>
    <r>
      <rPr>
        <b/>
        <u/>
        <sz val="11"/>
        <rFont val="Times New Roman"/>
        <family val="1"/>
        <charset val="204"/>
      </rPr>
      <t xml:space="preserve"> </t>
    </r>
    <r>
      <rPr>
        <b/>
        <i/>
        <u/>
        <sz val="11"/>
        <rFont val="Times New Roman"/>
        <family val="1"/>
        <charset val="204"/>
      </rPr>
      <t>3кв 2023г</t>
    </r>
  </si>
  <si>
    <t>ВСЕГО стоимость работ с учетом скидки предложенной подрядчиком</t>
  </si>
  <si>
    <t>Итого стоимость работ с учетом НДС:</t>
  </si>
  <si>
    <t>НДС 20%:</t>
  </si>
  <si>
    <t>по объекту: "Дооснащение правобережной плотины пьезометрической КИА" (Инв.№ТГ0000006)</t>
  </si>
  <si>
    <t xml:space="preserve"> " _____ " ___________ 2023г.</t>
  </si>
  <si>
    <t>"______ " ____________2023г.</t>
  </si>
  <si>
    <t>по разрядам 2 кв. 2022г -1 зона</t>
  </si>
  <si>
    <t>Дооснащение правобережной плотины пьезометрической КИА</t>
  </si>
  <si>
    <t>№ 02-01-01</t>
  </si>
  <si>
    <t xml:space="preserve"> к  Договору от  "____" ____________ 2023г.   № 008/02/2023</t>
  </si>
  <si>
    <r>
      <rPr>
        <u/>
        <sz val="11"/>
        <color theme="1"/>
        <rFont val="Times New Roman"/>
        <family val="1"/>
        <charset val="204"/>
      </rPr>
      <t>Основание</t>
    </r>
    <r>
      <rPr>
        <sz val="11"/>
        <color theme="1"/>
        <rFont val="Times New Roman"/>
        <family val="1"/>
        <charset val="204"/>
      </rPr>
      <t>: Проект 017/02/2022-БГЭС. Ведомость объемов работ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</si>
</sst>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%"/>
    <numFmt numFmtId="165" formatCode="#,##0.0000000"/>
    <numFmt numFmtId="166" formatCode="0.000000"/>
    <numFmt numFmtId="167" formatCode="#,##0.0000000000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u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8"/>
      <name val="Calibri"/>
      <family val="2"/>
    </font>
    <font>
      <b/>
      <u/>
      <sz val="9"/>
      <color indexed="8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u/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1"/>
      <color theme="0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i/>
      <u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2" tint="-0.24997711111789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7">
    <xf numFmtId="0" fontId="0" fillId="0" borderId="0"/>
    <xf numFmtId="0" fontId="7" fillId="0" borderId="1">
      <alignment horizontal="center"/>
    </xf>
    <xf numFmtId="0" fontId="11" fillId="0" borderId="0">
      <alignment vertical="top"/>
    </xf>
    <xf numFmtId="0" fontId="7" fillId="0" borderId="1">
      <alignment horizontal="center"/>
    </xf>
    <xf numFmtId="0" fontId="7" fillId="0" borderId="0">
      <alignment vertical="top"/>
    </xf>
    <xf numFmtId="0" fontId="11" fillId="0" borderId="0"/>
    <xf numFmtId="0" fontId="7" fillId="0" borderId="0">
      <alignment horizontal="right" vertical="top" wrapText="1"/>
    </xf>
    <xf numFmtId="0" fontId="7" fillId="0" borderId="0"/>
    <xf numFmtId="0" fontId="11" fillId="0" borderId="0"/>
    <xf numFmtId="0" fontId="11" fillId="0" borderId="0"/>
    <xf numFmtId="0" fontId="7" fillId="0" borderId="0"/>
    <xf numFmtId="0" fontId="11" fillId="0" borderId="0"/>
    <xf numFmtId="0" fontId="11" fillId="0" borderId="0"/>
    <xf numFmtId="0" fontId="7" fillId="0" borderId="1">
      <alignment horizontal="center" wrapText="1"/>
    </xf>
    <xf numFmtId="0" fontId="11" fillId="0" borderId="0">
      <alignment vertical="top"/>
    </xf>
    <xf numFmtId="0" fontId="11" fillId="0" borderId="0"/>
    <xf numFmtId="0" fontId="11" fillId="0" borderId="0"/>
    <xf numFmtId="0" fontId="11" fillId="0" borderId="0"/>
    <xf numFmtId="0" fontId="7" fillId="0" borderId="0"/>
    <xf numFmtId="0" fontId="7" fillId="0" borderId="1">
      <alignment horizontal="center" wrapText="1"/>
    </xf>
    <xf numFmtId="9" fontId="18" fillId="0" borderId="0" applyFont="0" applyFill="0" applyBorder="0" applyAlignment="0" applyProtection="0"/>
    <xf numFmtId="0" fontId="7" fillId="0" borderId="1">
      <alignment horizontal="center"/>
    </xf>
    <xf numFmtId="0" fontId="7" fillId="0" borderId="1">
      <alignment horizontal="center" wrapText="1"/>
    </xf>
    <xf numFmtId="0" fontId="11" fillId="0" borderId="0"/>
    <xf numFmtId="0" fontId="7" fillId="0" borderId="0">
      <alignment horizontal="center"/>
    </xf>
    <xf numFmtId="0" fontId="7" fillId="0" borderId="0">
      <alignment horizontal="left" vertical="top"/>
    </xf>
    <xf numFmtId="0" fontId="7" fillId="0" borderId="0"/>
  </cellStyleXfs>
  <cellXfs count="148">
    <xf numFmtId="0" fontId="0" fillId="0" borderId="0" xfId="0"/>
    <xf numFmtId="0" fontId="1" fillId="0" borderId="0" xfId="0" applyFont="1"/>
    <xf numFmtId="3" fontId="1" fillId="0" borderId="0" xfId="0" applyNumberFormat="1" applyFont="1" applyAlignment="1">
      <alignment horizontal="center" vertical="center" wrapText="1"/>
    </xf>
    <xf numFmtId="0" fontId="6" fillId="0" borderId="0" xfId="0" applyFont="1" applyBorder="1"/>
    <xf numFmtId="0" fontId="6" fillId="0" borderId="0" xfId="0" applyFont="1" applyBorder="1" applyAlignment="1"/>
    <xf numFmtId="3" fontId="1" fillId="0" borderId="0" xfId="0" applyNumberFormat="1" applyFont="1" applyAlignment="1">
      <alignment horizontal="center" wrapText="1"/>
    </xf>
    <xf numFmtId="164" fontId="3" fillId="0" borderId="0" xfId="0" applyNumberFormat="1" applyFont="1" applyBorder="1"/>
    <xf numFmtId="10" fontId="6" fillId="0" borderId="0" xfId="0" applyNumberFormat="1" applyFont="1" applyBorder="1" applyAlignment="1">
      <alignment horizontal="left"/>
    </xf>
    <xf numFmtId="9" fontId="6" fillId="0" borderId="0" xfId="0" applyNumberFormat="1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7" fillId="0" borderId="0" xfId="0" applyFont="1" applyBorder="1" applyAlignment="1">
      <alignment horizontal="left" vertical="center"/>
    </xf>
    <xf numFmtId="164" fontId="13" fillId="0" borderId="0" xfId="0" applyNumberFormat="1" applyFont="1" applyBorder="1"/>
    <xf numFmtId="0" fontId="7" fillId="0" borderId="0" xfId="0" applyFont="1" applyFill="1" applyBorder="1" applyAlignment="1">
      <alignment vertical="top" wrapText="1"/>
    </xf>
    <xf numFmtId="0" fontId="10" fillId="0" borderId="0" xfId="0" applyFont="1" applyBorder="1"/>
    <xf numFmtId="0" fontId="9" fillId="0" borderId="0" xfId="0" applyFont="1" applyBorder="1" applyAlignment="1">
      <alignment vertical="justify"/>
    </xf>
    <xf numFmtId="0" fontId="8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justify"/>
    </xf>
    <xf numFmtId="0" fontId="7" fillId="0" borderId="0" xfId="0" applyFont="1" applyFill="1" applyBorder="1" applyAlignment="1">
      <alignment horizontal="center" vertical="top" wrapText="1"/>
    </xf>
    <xf numFmtId="0" fontId="10" fillId="0" borderId="0" xfId="0" applyFont="1" applyBorder="1" applyAlignment="1"/>
    <xf numFmtId="0" fontId="7" fillId="0" borderId="0" xfId="0" applyFont="1" applyBorder="1" applyAlignment="1">
      <alignment vertical="center"/>
    </xf>
    <xf numFmtId="0" fontId="19" fillId="0" borderId="0" xfId="0" applyFont="1"/>
    <xf numFmtId="0" fontId="10" fillId="0" borderId="0" xfId="17" applyFont="1" applyAlignment="1">
      <alignment horizontal="left" vertical="top"/>
    </xf>
    <xf numFmtId="0" fontId="15" fillId="0" borderId="0" xfId="17" applyFont="1" applyAlignment="1">
      <alignment horizontal="left" vertical="top"/>
    </xf>
    <xf numFmtId="0" fontId="7" fillId="0" borderId="0" xfId="17" applyFont="1" applyAlignment="1">
      <alignment horizontal="right"/>
    </xf>
    <xf numFmtId="0" fontId="16" fillId="0" borderId="0" xfId="0" applyFont="1" applyAlignment="1"/>
    <xf numFmtId="0" fontId="17" fillId="0" borderId="0" xfId="0" applyFont="1"/>
    <xf numFmtId="0" fontId="20" fillId="0" borderId="0" xfId="0" applyFont="1"/>
    <xf numFmtId="0" fontId="1" fillId="0" borderId="0" xfId="0" applyFont="1" applyAlignment="1"/>
    <xf numFmtId="3" fontId="1" fillId="0" borderId="0" xfId="0" applyNumberFormat="1" applyFont="1" applyAlignment="1">
      <alignment horizontal="center" vertical="center"/>
    </xf>
    <xf numFmtId="3" fontId="1" fillId="0" borderId="0" xfId="0" applyNumberFormat="1" applyFont="1" applyAlignment="1">
      <alignment horizontal="left"/>
    </xf>
    <xf numFmtId="0" fontId="10" fillId="0" borderId="0" xfId="0" applyFont="1" applyFill="1" applyBorder="1" applyAlignment="1"/>
    <xf numFmtId="0" fontId="0" fillId="0" borderId="0" xfId="0" applyFont="1" applyAlignment="1"/>
    <xf numFmtId="0" fontId="10" fillId="0" borderId="0" xfId="0" applyFont="1" applyFill="1" applyBorder="1"/>
    <xf numFmtId="0" fontId="0" fillId="0" borderId="0" xfId="0" applyFont="1"/>
    <xf numFmtId="0" fontId="10" fillId="0" borderId="0" xfId="0" applyFont="1" applyFill="1" applyBorder="1" applyAlignment="1">
      <alignment horizontal="left"/>
    </xf>
    <xf numFmtId="0" fontId="7" fillId="0" borderId="0" xfId="0" applyFont="1" applyBorder="1" applyAlignment="1">
      <alignment horizontal="right" vertical="center"/>
    </xf>
    <xf numFmtId="0" fontId="10" fillId="0" borderId="0" xfId="0" applyFont="1" applyAlignment="1">
      <alignment horizontal="left" vertical="top"/>
    </xf>
    <xf numFmtId="0" fontId="0" fillId="0" borderId="0" xfId="0" applyFill="1"/>
    <xf numFmtId="0" fontId="1" fillId="0" borderId="0" xfId="0" applyFont="1" applyFill="1"/>
    <xf numFmtId="0" fontId="1" fillId="0" borderId="2" xfId="0" applyFont="1" applyFill="1" applyBorder="1" applyAlignment="1">
      <alignment horizontal="center" wrapText="1"/>
    </xf>
    <xf numFmtId="49" fontId="15" fillId="0" borderId="0" xfId="0" applyNumberFormat="1" applyFont="1" applyAlignment="1">
      <alignment horizontal="left" vertical="top"/>
    </xf>
    <xf numFmtId="49" fontId="10" fillId="0" borderId="0" xfId="0" applyNumberFormat="1" applyFont="1" applyAlignment="1">
      <alignment horizontal="left" vertical="top"/>
    </xf>
    <xf numFmtId="0" fontId="19" fillId="0" borderId="1" xfId="0" applyFont="1" applyBorder="1" applyAlignment="1">
      <alignment horizontal="center" vertical="center"/>
    </xf>
    <xf numFmtId="3" fontId="19" fillId="0" borderId="1" xfId="0" applyNumberFormat="1" applyFont="1" applyBorder="1" applyAlignment="1">
      <alignment horizontal="center" vertical="center" wrapText="1"/>
    </xf>
    <xf numFmtId="3" fontId="19" fillId="0" borderId="0" xfId="0" applyNumberFormat="1" applyFont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 wrapText="1"/>
    </xf>
    <xf numFmtId="0" fontId="1" fillId="0" borderId="1" xfId="0" applyFont="1" applyFill="1" applyBorder="1"/>
    <xf numFmtId="3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3" fontId="5" fillId="0" borderId="1" xfId="0" applyNumberFormat="1" applyFont="1" applyFill="1" applyBorder="1" applyAlignment="1">
      <alignment horizontal="center" vertical="center" wrapText="1"/>
    </xf>
    <xf numFmtId="3" fontId="19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10" fillId="0" borderId="0" xfId="0" applyFont="1" applyBorder="1"/>
    <xf numFmtId="10" fontId="10" fillId="0" borderId="0" xfId="0" applyNumberFormat="1" applyFont="1" applyFill="1" applyBorder="1" applyAlignment="1">
      <alignment horizontal="left"/>
    </xf>
    <xf numFmtId="0" fontId="23" fillId="0" borderId="0" xfId="0" applyFont="1" applyBorder="1"/>
    <xf numFmtId="0" fontId="25" fillId="0" borderId="0" xfId="0" applyFont="1"/>
    <xf numFmtId="0" fontId="0" fillId="0" borderId="0" xfId="0" applyAlignment="1"/>
    <xf numFmtId="0" fontId="7" fillId="0" borderId="0" xfId="0" applyFont="1" applyBorder="1" applyAlignment="1">
      <alignment horizontal="left" vertical="center"/>
    </xf>
    <xf numFmtId="0" fontId="10" fillId="0" borderId="0" xfId="17" applyFont="1" applyAlignment="1">
      <alignment horizontal="left" vertical="top" wrapText="1"/>
    </xf>
    <xf numFmtId="4" fontId="22" fillId="0" borderId="1" xfId="0" applyNumberFormat="1" applyFont="1" applyBorder="1" applyAlignment="1">
      <alignment horizontal="center" wrapText="1"/>
    </xf>
    <xf numFmtId="0" fontId="7" fillId="0" borderId="0" xfId="0" applyFont="1" applyAlignment="1">
      <alignment horizontal="right"/>
    </xf>
    <xf numFmtId="3" fontId="19" fillId="0" borderId="0" xfId="0" applyNumberFormat="1" applyFont="1" applyBorder="1" applyAlignment="1">
      <alignment horizontal="center" vertical="center" wrapText="1"/>
    </xf>
    <xf numFmtId="4" fontId="19" fillId="0" borderId="0" xfId="0" applyNumberFormat="1" applyFont="1" applyBorder="1" applyAlignment="1">
      <alignment horizontal="center" vertical="center" wrapText="1"/>
    </xf>
    <xf numFmtId="0" fontId="19" fillId="0" borderId="4" xfId="0" applyFont="1" applyFill="1" applyBorder="1" applyAlignment="1">
      <alignment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left"/>
    </xf>
    <xf numFmtId="3" fontId="1" fillId="0" borderId="0" xfId="0" applyNumberFormat="1" applyFont="1" applyAlignment="1">
      <alignment horizontal="center"/>
    </xf>
    <xf numFmtId="3" fontId="1" fillId="0" borderId="0" xfId="0" applyNumberFormat="1" applyFont="1" applyAlignment="1">
      <alignment horizontal="left" wrapText="1"/>
    </xf>
    <xf numFmtId="3" fontId="1" fillId="0" borderId="8" xfId="0" applyNumberFormat="1" applyFont="1" applyBorder="1" applyAlignment="1">
      <alignment horizontal="center"/>
    </xf>
    <xf numFmtId="0" fontId="15" fillId="0" borderId="0" xfId="0" applyFont="1" applyFill="1" applyBorder="1" applyAlignment="1">
      <alignment wrapText="1"/>
    </xf>
    <xf numFmtId="3" fontId="1" fillId="0" borderId="8" xfId="0" applyNumberFormat="1" applyFont="1" applyBorder="1" applyAlignment="1">
      <alignment horizontal="left"/>
    </xf>
    <xf numFmtId="3" fontId="6" fillId="0" borderId="0" xfId="0" applyNumberFormat="1" applyFont="1" applyAlignment="1">
      <alignment horizontal="center" wrapText="1"/>
    </xf>
    <xf numFmtId="0" fontId="0" fillId="0" borderId="0" xfId="0" applyBorder="1"/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/>
    </xf>
    <xf numFmtId="0" fontId="28" fillId="0" borderId="2" xfId="0" applyFont="1" applyFill="1" applyBorder="1" applyAlignment="1">
      <alignment horizont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166" fontId="19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Border="1" applyAlignment="1">
      <alignment horizontal="center" vertical="center" wrapText="1"/>
    </xf>
    <xf numFmtId="0" fontId="10" fillId="0" borderId="0" xfId="17" applyFont="1" applyAlignment="1">
      <alignment horizontal="left" vertical="top" wrapText="1"/>
    </xf>
    <xf numFmtId="0" fontId="10" fillId="0" borderId="0" xfId="17" applyFont="1" applyAlignment="1">
      <alignment horizontal="left" vertical="top" wrapText="1"/>
    </xf>
    <xf numFmtId="49" fontId="15" fillId="0" borderId="0" xfId="0" applyNumberFormat="1" applyFont="1" applyAlignment="1">
      <alignment vertical="top"/>
    </xf>
    <xf numFmtId="0" fontId="10" fillId="0" borderId="0" xfId="17" applyFont="1" applyAlignment="1">
      <alignment horizontal="left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6" fillId="0" borderId="1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/>
    <xf numFmtId="0" fontId="5" fillId="0" borderId="3" xfId="0" applyFont="1" applyFill="1" applyBorder="1" applyAlignment="1"/>
    <xf numFmtId="0" fontId="4" fillId="0" borderId="1" xfId="0" applyFont="1" applyFill="1" applyBorder="1" applyAlignment="1"/>
    <xf numFmtId="0" fontId="5" fillId="0" borderId="1" xfId="0" applyFont="1" applyFill="1" applyBorder="1" applyAlignment="1"/>
    <xf numFmtId="3" fontId="5" fillId="0" borderId="1" xfId="0" applyNumberFormat="1" applyFont="1" applyFill="1" applyBorder="1" applyAlignment="1">
      <alignment horizontal="center"/>
    </xf>
    <xf numFmtId="1" fontId="3" fillId="0" borderId="0" xfId="20" applyNumberFormat="1" applyFont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2" fillId="0" borderId="0" xfId="0" applyFont="1" applyAlignment="1">
      <alignment horizontal="center" vertical="center"/>
    </xf>
    <xf numFmtId="0" fontId="26" fillId="0" borderId="0" xfId="0" applyFont="1" applyAlignment="1">
      <alignment horizontal="center" vertical="center"/>
    </xf>
    <xf numFmtId="167" fontId="2" fillId="0" borderId="1" xfId="0" applyNumberFormat="1" applyFont="1" applyFill="1" applyBorder="1" applyAlignment="1">
      <alignment horizontal="center" vertical="center" wrapText="1"/>
    </xf>
    <xf numFmtId="49" fontId="30" fillId="2" borderId="0" xfId="17" applyNumberFormat="1" applyFont="1" applyFill="1" applyAlignment="1">
      <alignment horizontal="left" vertical="top" wrapText="1"/>
    </xf>
    <xf numFmtId="0" fontId="31" fillId="2" borderId="0" xfId="0" applyFont="1" applyFill="1" applyAlignment="1">
      <alignment horizontal="left" vertical="top" wrapText="1"/>
    </xf>
    <xf numFmtId="0" fontId="19" fillId="0" borderId="0" xfId="0" applyFont="1" applyAlignment="1">
      <alignment horizontal="left" vertical="center" wrapText="1"/>
    </xf>
    <xf numFmtId="0" fontId="10" fillId="2" borderId="0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center"/>
    </xf>
    <xf numFmtId="0" fontId="10" fillId="0" borderId="0" xfId="0" applyFont="1" applyFill="1" applyBorder="1" applyAlignment="1">
      <alignment horizontal="left"/>
    </xf>
    <xf numFmtId="10" fontId="10" fillId="0" borderId="0" xfId="0" applyNumberFormat="1" applyFont="1" applyFill="1" applyBorder="1" applyAlignment="1">
      <alignment horizontal="left"/>
    </xf>
    <xf numFmtId="0" fontId="19" fillId="0" borderId="3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/>
    </xf>
    <xf numFmtId="0" fontId="19" fillId="0" borderId="7" xfId="0" applyFont="1" applyFill="1" applyBorder="1" applyAlignment="1">
      <alignment horizontal="center"/>
    </xf>
    <xf numFmtId="0" fontId="19" fillId="0" borderId="4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/>
    </xf>
    <xf numFmtId="0" fontId="7" fillId="0" borderId="0" xfId="0" applyFont="1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5" xfId="0" applyFont="1" applyFill="1" applyBorder="1" applyAlignment="1">
      <alignment horizontal="center"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10" fillId="0" borderId="0" xfId="0" applyFont="1" applyBorder="1"/>
    <xf numFmtId="0" fontId="7" fillId="0" borderId="0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center" vertical="center" wrapText="1"/>
    </xf>
    <xf numFmtId="0" fontId="10" fillId="0" borderId="0" xfId="17" applyFont="1" applyAlignment="1">
      <alignment horizontal="left" vertical="top" wrapText="1"/>
    </xf>
    <xf numFmtId="4" fontId="15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/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Обычный 2" xfId="17"/>
    <cellStyle name="Параметр" xfId="18"/>
    <cellStyle name="ПеременныеСметы" xfId="19"/>
    <cellStyle name="Процентный" xfId="20" builtinId="5"/>
    <cellStyle name="РесСмета" xfId="21"/>
    <cellStyle name="СводкаСтоимРаб" xfId="22"/>
    <cellStyle name="СводРасч" xfId="23"/>
    <cellStyle name="Титул" xfId="24"/>
    <cellStyle name="Хвост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0"/>
  <sheetViews>
    <sheetView tabSelected="1" view="pageBreakPreview" topLeftCell="A22" zoomScale="89" zoomScaleNormal="120" zoomScaleSheetLayoutView="89" workbookViewId="0">
      <selection activeCell="M18" sqref="M18"/>
    </sheetView>
  </sheetViews>
  <sheetFormatPr defaultRowHeight="15" outlineLevelRow="1" x14ac:dyDescent="0.25"/>
  <cols>
    <col min="1" max="1" width="6" style="20" customWidth="1"/>
    <col min="2" max="2" width="51" style="20" customWidth="1"/>
    <col min="3" max="3" width="11.5703125" style="20" customWidth="1"/>
    <col min="4" max="4" width="17" style="20" customWidth="1"/>
    <col min="5" max="5" width="15.28515625" style="20" customWidth="1"/>
    <col min="6" max="6" width="12.5703125" style="20" customWidth="1"/>
    <col min="7" max="7" width="12.42578125" style="20" customWidth="1"/>
    <col min="8" max="8" width="16" style="20" customWidth="1"/>
    <col min="9" max="11" width="12.7109375" style="20" customWidth="1"/>
    <col min="12" max="12" width="21.5703125" customWidth="1"/>
  </cols>
  <sheetData>
    <row r="1" spans="1:14" ht="15" customHeight="1" x14ac:dyDescent="0.25">
      <c r="G1" s="12"/>
      <c r="H1" s="12"/>
      <c r="I1" s="12"/>
      <c r="J1" s="12"/>
      <c r="K1" s="23" t="s">
        <v>22</v>
      </c>
      <c r="L1" s="136"/>
      <c r="M1" s="136"/>
    </row>
    <row r="2" spans="1:14" ht="15" customHeight="1" x14ac:dyDescent="0.25">
      <c r="G2" s="12"/>
      <c r="H2" s="12"/>
      <c r="I2" s="12"/>
      <c r="J2" s="17"/>
      <c r="K2" s="64" t="s">
        <v>64</v>
      </c>
      <c r="L2" s="17"/>
      <c r="M2" s="17"/>
    </row>
    <row r="3" spans="1:14" ht="9" customHeight="1" x14ac:dyDescent="0.25">
      <c r="G3" s="12"/>
      <c r="H3" s="12"/>
      <c r="I3" s="12"/>
      <c r="J3" s="17"/>
      <c r="K3" s="17"/>
      <c r="L3" s="17"/>
      <c r="M3" s="17"/>
    </row>
    <row r="4" spans="1:14" ht="8.25" customHeight="1" x14ac:dyDescent="0.25">
      <c r="B4" s="142"/>
      <c r="C4" s="142"/>
      <c r="D4" s="142"/>
      <c r="E4" s="142"/>
      <c r="F4" s="13"/>
      <c r="G4" s="13"/>
      <c r="H4" s="13"/>
      <c r="I4" s="142"/>
      <c r="J4" s="142"/>
      <c r="K4" s="142"/>
      <c r="L4" s="142"/>
      <c r="M4" s="142"/>
      <c r="N4" s="142"/>
    </row>
    <row r="5" spans="1:14" x14ac:dyDescent="0.25">
      <c r="B5" s="89" t="s">
        <v>35</v>
      </c>
      <c r="C5" s="40"/>
      <c r="D5" s="18"/>
      <c r="E5" s="18"/>
      <c r="F5" s="13"/>
      <c r="G5" s="13"/>
      <c r="I5" s="22" t="s">
        <v>21</v>
      </c>
      <c r="K5" s="18"/>
      <c r="L5" s="18"/>
      <c r="M5" s="18"/>
      <c r="N5" s="18"/>
    </row>
    <row r="6" spans="1:14" ht="34.5" customHeight="1" x14ac:dyDescent="0.25">
      <c r="A6" s="14"/>
      <c r="B6" s="62"/>
      <c r="C6" s="36"/>
      <c r="D6" s="14"/>
      <c r="E6" s="14"/>
      <c r="F6" s="14"/>
      <c r="G6" s="14"/>
      <c r="I6" s="145" t="s">
        <v>46</v>
      </c>
      <c r="J6" s="145"/>
      <c r="K6" s="145"/>
      <c r="L6" s="14"/>
      <c r="M6" s="14"/>
      <c r="N6" s="14"/>
    </row>
    <row r="7" spans="1:14" ht="14.25" customHeight="1" x14ac:dyDescent="0.25">
      <c r="A7" s="14"/>
      <c r="B7" s="87"/>
      <c r="C7" s="36"/>
      <c r="D7" s="14"/>
      <c r="E7" s="14"/>
      <c r="F7" s="14"/>
      <c r="G7" s="14"/>
      <c r="I7" s="88"/>
      <c r="J7" s="88"/>
      <c r="K7" s="88"/>
      <c r="L7" s="14"/>
      <c r="M7" s="14"/>
      <c r="N7" s="14"/>
    </row>
    <row r="8" spans="1:14" x14ac:dyDescent="0.25">
      <c r="A8" s="15"/>
      <c r="B8" s="21" t="s">
        <v>48</v>
      </c>
      <c r="C8" s="36"/>
      <c r="D8" s="15"/>
      <c r="E8" s="15"/>
      <c r="F8" s="15"/>
      <c r="G8" s="15"/>
      <c r="I8" s="21" t="s">
        <v>47</v>
      </c>
      <c r="K8" s="15"/>
      <c r="L8" s="15"/>
      <c r="M8" s="15"/>
      <c r="N8" s="15"/>
    </row>
    <row r="9" spans="1:14" ht="24" customHeight="1" x14ac:dyDescent="0.25">
      <c r="A9" s="16"/>
      <c r="B9" s="90" t="s">
        <v>59</v>
      </c>
      <c r="C9" s="41"/>
      <c r="D9" s="14"/>
      <c r="E9" s="14"/>
      <c r="F9" s="16"/>
      <c r="G9" s="16"/>
      <c r="I9" s="90" t="s">
        <v>60</v>
      </c>
      <c r="K9" s="14"/>
      <c r="L9" s="14"/>
      <c r="M9" s="14"/>
      <c r="N9" s="14"/>
    </row>
    <row r="10" spans="1:14" x14ac:dyDescent="0.25">
      <c r="A10" s="35" t="s">
        <v>23</v>
      </c>
      <c r="B10" s="61"/>
      <c r="C10" s="19"/>
      <c r="D10" s="19"/>
      <c r="E10" s="19"/>
      <c r="F10" s="10"/>
      <c r="G10" s="35"/>
      <c r="H10" s="35" t="s">
        <v>23</v>
      </c>
      <c r="I10" s="143"/>
      <c r="J10" s="143"/>
      <c r="K10" s="143"/>
      <c r="L10" s="143"/>
      <c r="M10" s="143"/>
      <c r="N10" s="143"/>
    </row>
    <row r="11" spans="1:14" ht="26.25" customHeight="1" x14ac:dyDescent="0.3">
      <c r="B11" s="10"/>
      <c r="C11" s="124" t="s">
        <v>13</v>
      </c>
      <c r="D11" s="124"/>
      <c r="E11" s="124"/>
      <c r="F11" s="124"/>
      <c r="G11" s="124"/>
      <c r="H11" s="10"/>
      <c r="I11" s="10"/>
      <c r="J11" s="10"/>
      <c r="K11" s="10"/>
      <c r="L11" s="10"/>
      <c r="M11" s="10"/>
      <c r="N11" s="10"/>
    </row>
    <row r="12" spans="1:14" ht="8.25" customHeight="1" x14ac:dyDescent="0.3">
      <c r="A12" s="25"/>
      <c r="B12" s="25"/>
      <c r="E12" s="24"/>
      <c r="F12" s="24"/>
    </row>
    <row r="13" spans="1:14" ht="27.75" customHeight="1" x14ac:dyDescent="0.25">
      <c r="A13" s="134" t="s">
        <v>58</v>
      </c>
      <c r="B13" s="134"/>
      <c r="C13" s="134"/>
      <c r="D13" s="134"/>
      <c r="E13" s="134"/>
      <c r="F13" s="134"/>
      <c r="G13" s="134"/>
      <c r="H13" s="134"/>
      <c r="I13" s="134"/>
      <c r="J13" s="134"/>
      <c r="K13" s="134"/>
    </row>
    <row r="14" spans="1:14" ht="10.9" customHeight="1" x14ac:dyDescent="0.25">
      <c r="A14" s="25"/>
      <c r="B14" s="25"/>
      <c r="C14" s="55"/>
      <c r="D14" s="55"/>
      <c r="E14" s="55"/>
      <c r="F14" s="55"/>
      <c r="G14" s="55"/>
      <c r="H14" s="55"/>
    </row>
    <row r="15" spans="1:14" ht="22.5" customHeight="1" x14ac:dyDescent="0.25">
      <c r="A15" s="109" t="s">
        <v>65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</row>
    <row r="16" spans="1:14" ht="15" customHeight="1" x14ac:dyDescent="0.25">
      <c r="A16" s="25" t="s">
        <v>7</v>
      </c>
      <c r="B16" s="3"/>
      <c r="C16" s="4"/>
      <c r="E16" s="60"/>
      <c r="F16" s="60"/>
      <c r="G16" s="60"/>
      <c r="H16" s="60"/>
      <c r="I16" s="60"/>
      <c r="J16" s="60"/>
    </row>
    <row r="17" spans="1:20" ht="15" customHeight="1" x14ac:dyDescent="0.25">
      <c r="A17" s="56" t="s">
        <v>6</v>
      </c>
      <c r="B17" s="56"/>
      <c r="C17" s="137" t="s">
        <v>61</v>
      </c>
      <c r="D17" s="137"/>
    </row>
    <row r="18" spans="1:20" ht="15.75" customHeight="1" x14ac:dyDescent="0.25">
      <c r="A18" s="110" t="s">
        <v>36</v>
      </c>
      <c r="B18" s="110"/>
      <c r="C18" s="30" t="s">
        <v>49</v>
      </c>
      <c r="D18" s="30"/>
    </row>
    <row r="19" spans="1:20" ht="15.75" customHeight="1" x14ac:dyDescent="0.25">
      <c r="A19" s="110" t="s">
        <v>37</v>
      </c>
      <c r="B19" s="110"/>
      <c r="C19" s="34">
        <v>8.8699999999999992</v>
      </c>
      <c r="D19" s="34"/>
      <c r="H19" s="25" t="s">
        <v>8</v>
      </c>
    </row>
    <row r="20" spans="1:20" ht="15.75" customHeight="1" x14ac:dyDescent="0.25">
      <c r="A20" s="110" t="s">
        <v>38</v>
      </c>
      <c r="B20" s="110"/>
      <c r="C20" s="125" t="s">
        <v>45</v>
      </c>
      <c r="D20" s="125"/>
      <c r="G20" s="7"/>
      <c r="H20" s="7" t="s">
        <v>16</v>
      </c>
      <c r="I20" s="7"/>
      <c r="J20" s="7">
        <v>0</v>
      </c>
      <c r="K20" s="7"/>
    </row>
    <row r="21" spans="1:20" x14ac:dyDescent="0.25">
      <c r="A21" s="120" t="s">
        <v>52</v>
      </c>
      <c r="B21" s="120"/>
      <c r="C21" s="126" t="s">
        <v>53</v>
      </c>
      <c r="D21" s="125"/>
      <c r="G21" s="8"/>
      <c r="H21" s="8" t="s">
        <v>17</v>
      </c>
      <c r="I21" s="8"/>
      <c r="J21" s="8">
        <v>0</v>
      </c>
      <c r="K21" s="8"/>
    </row>
    <row r="22" spans="1:20" ht="16.5" customHeight="1" x14ac:dyDescent="0.25">
      <c r="A22" s="120"/>
      <c r="B22" s="120"/>
      <c r="C22" s="57"/>
      <c r="D22" s="32"/>
      <c r="G22" s="9"/>
      <c r="H22" s="9" t="s">
        <v>18</v>
      </c>
      <c r="I22" s="9"/>
      <c r="J22" s="9">
        <v>1.4999999999999999E-2</v>
      </c>
      <c r="K22" s="9"/>
    </row>
    <row r="23" spans="1:20" x14ac:dyDescent="0.25">
      <c r="A23" s="58" t="s">
        <v>54</v>
      </c>
      <c r="B23" s="56"/>
      <c r="C23" s="56"/>
      <c r="D23" s="59"/>
      <c r="E23" s="26"/>
      <c r="F23" s="26"/>
      <c r="G23" s="6"/>
      <c r="H23" s="11" t="s">
        <v>19</v>
      </c>
      <c r="I23" s="6"/>
      <c r="J23" s="101">
        <f>+E33</f>
        <v>1</v>
      </c>
      <c r="K23" s="6"/>
      <c r="L23" s="76"/>
    </row>
    <row r="24" spans="1:20" s="37" customFormat="1" ht="21" customHeight="1" x14ac:dyDescent="0.25">
      <c r="A24" s="121" t="s">
        <v>0</v>
      </c>
      <c r="B24" s="121" t="s">
        <v>1</v>
      </c>
      <c r="C24" s="121" t="s">
        <v>2</v>
      </c>
      <c r="D24" s="139" t="s">
        <v>41</v>
      </c>
      <c r="E24" s="127" t="s">
        <v>20</v>
      </c>
      <c r="F24" s="128"/>
      <c r="G24" s="129"/>
      <c r="H24" s="130" t="s">
        <v>15</v>
      </c>
      <c r="I24" s="131"/>
      <c r="J24" s="131"/>
      <c r="K24" s="132"/>
      <c r="L24" s="144" t="s">
        <v>42</v>
      </c>
    </row>
    <row r="25" spans="1:20" s="37" customFormat="1" ht="15" customHeight="1" x14ac:dyDescent="0.25">
      <c r="A25" s="122"/>
      <c r="B25" s="122"/>
      <c r="C25" s="122"/>
      <c r="D25" s="140"/>
      <c r="E25" s="138" t="s">
        <v>11</v>
      </c>
      <c r="F25" s="133" t="s">
        <v>5</v>
      </c>
      <c r="G25" s="133"/>
      <c r="H25" s="111" t="s">
        <v>12</v>
      </c>
      <c r="I25" s="133" t="s">
        <v>5</v>
      </c>
      <c r="J25" s="133"/>
      <c r="K25" s="133"/>
      <c r="L25" s="144"/>
    </row>
    <row r="26" spans="1:20" s="37" customFormat="1" ht="15" customHeight="1" x14ac:dyDescent="0.25">
      <c r="A26" s="122"/>
      <c r="B26" s="122"/>
      <c r="C26" s="122"/>
      <c r="D26" s="140"/>
      <c r="E26" s="138"/>
      <c r="F26" s="122" t="s">
        <v>3</v>
      </c>
      <c r="G26" s="121" t="s">
        <v>14</v>
      </c>
      <c r="H26" s="111"/>
      <c r="I26" s="122" t="s">
        <v>3</v>
      </c>
      <c r="J26" s="122" t="s">
        <v>4</v>
      </c>
      <c r="K26" s="121" t="s">
        <v>14</v>
      </c>
      <c r="L26" s="144"/>
    </row>
    <row r="27" spans="1:20" s="37" customFormat="1" ht="60.75" customHeight="1" x14ac:dyDescent="0.25">
      <c r="A27" s="123"/>
      <c r="B27" s="123"/>
      <c r="C27" s="123"/>
      <c r="D27" s="141"/>
      <c r="E27" s="138"/>
      <c r="F27" s="123"/>
      <c r="G27" s="123"/>
      <c r="H27" s="111"/>
      <c r="I27" s="123"/>
      <c r="J27" s="123"/>
      <c r="K27" s="123"/>
      <c r="L27" s="144"/>
      <c r="M27" s="38"/>
      <c r="N27" s="38"/>
      <c r="O27" s="38"/>
      <c r="P27" s="38"/>
      <c r="Q27" s="38"/>
    </row>
    <row r="28" spans="1:20" s="37" customFormat="1" ht="13.5" customHeight="1" x14ac:dyDescent="0.25">
      <c r="A28" s="94">
        <v>1</v>
      </c>
      <c r="B28" s="94">
        <v>2</v>
      </c>
      <c r="C28" s="94">
        <v>3</v>
      </c>
      <c r="D28" s="103">
        <v>4</v>
      </c>
      <c r="E28" s="94">
        <v>5</v>
      </c>
      <c r="F28" s="94">
        <v>6</v>
      </c>
      <c r="G28" s="94">
        <v>7</v>
      </c>
      <c r="H28" s="103">
        <v>8</v>
      </c>
      <c r="I28" s="94">
        <v>9</v>
      </c>
      <c r="J28" s="94">
        <v>10</v>
      </c>
      <c r="K28" s="94">
        <v>11</v>
      </c>
      <c r="L28" s="102"/>
      <c r="M28" s="38"/>
      <c r="N28" s="38"/>
      <c r="O28" s="38"/>
      <c r="P28" s="38"/>
      <c r="Q28" s="38"/>
    </row>
    <row r="29" spans="1:20" s="37" customFormat="1" ht="21" customHeight="1" outlineLevel="1" x14ac:dyDescent="0.25">
      <c r="A29" s="117" t="s">
        <v>25</v>
      </c>
      <c r="B29" s="118"/>
      <c r="C29" s="119"/>
      <c r="D29" s="93"/>
      <c r="E29" s="45">
        <v>1238275</v>
      </c>
      <c r="F29" s="92"/>
      <c r="G29" s="39"/>
      <c r="H29" s="80"/>
      <c r="I29" s="39"/>
      <c r="J29" s="39"/>
      <c r="K29" s="39"/>
      <c r="L29" s="82"/>
      <c r="M29" s="38"/>
      <c r="N29" s="38"/>
      <c r="O29" s="38"/>
      <c r="P29" s="38"/>
      <c r="Q29" s="38"/>
    </row>
    <row r="30" spans="1:20" ht="32.25" customHeight="1" outlineLevel="1" x14ac:dyDescent="0.25">
      <c r="A30" s="42">
        <v>1</v>
      </c>
      <c r="B30" s="67" t="s">
        <v>62</v>
      </c>
      <c r="C30" s="95" t="s">
        <v>63</v>
      </c>
      <c r="D30" s="146">
        <v>383964.37</v>
      </c>
      <c r="E30" s="54">
        <v>7731152</v>
      </c>
      <c r="F30" s="54">
        <v>1535775</v>
      </c>
      <c r="G30" s="43">
        <v>114253</v>
      </c>
      <c r="H30" s="86">
        <f>ROUND(E30*E33,0)</f>
        <v>7731152</v>
      </c>
      <c r="I30" s="81">
        <f>ROUND(F30*$E$33,0)</f>
        <v>1535775</v>
      </c>
      <c r="J30" s="43">
        <v>0</v>
      </c>
      <c r="K30" s="81">
        <f>ROUND(G30*$E$33,0)</f>
        <v>114253</v>
      </c>
      <c r="L30" s="83">
        <f>H30/D30</f>
        <v>20.135076595778926</v>
      </c>
      <c r="M30" s="65"/>
      <c r="N30" s="65"/>
      <c r="O30" s="66"/>
      <c r="P30" s="65"/>
      <c r="Q30" s="44"/>
      <c r="R30" s="20"/>
      <c r="S30" s="20"/>
      <c r="T30" s="20"/>
    </row>
    <row r="31" spans="1:20" s="37" customFormat="1" ht="16.5" customHeight="1" outlineLevel="1" x14ac:dyDescent="0.25">
      <c r="A31" s="114" t="s">
        <v>26</v>
      </c>
      <c r="B31" s="115"/>
      <c r="C31" s="116"/>
      <c r="D31" s="51">
        <f t="shared" ref="D31:K31" si="0">SUM(D30:D30)</f>
        <v>383964.37</v>
      </c>
      <c r="E31" s="49">
        <f t="shared" si="0"/>
        <v>7731152</v>
      </c>
      <c r="F31" s="49">
        <f t="shared" si="0"/>
        <v>1535775</v>
      </c>
      <c r="G31" s="49">
        <f t="shared" si="0"/>
        <v>114253</v>
      </c>
      <c r="H31" s="49">
        <f t="shared" si="0"/>
        <v>7731152</v>
      </c>
      <c r="I31" s="49">
        <f t="shared" si="0"/>
        <v>1535775</v>
      </c>
      <c r="J31" s="49">
        <f t="shared" si="0"/>
        <v>0</v>
      </c>
      <c r="K31" s="49">
        <f t="shared" si="0"/>
        <v>114253</v>
      </c>
      <c r="L31" s="83"/>
      <c r="M31" s="47"/>
      <c r="N31" s="47"/>
      <c r="O31" s="38"/>
      <c r="P31" s="38"/>
      <c r="Q31" s="38"/>
    </row>
    <row r="32" spans="1:20" s="37" customFormat="1" ht="24" customHeight="1" x14ac:dyDescent="0.25">
      <c r="A32" s="112" t="s">
        <v>9</v>
      </c>
      <c r="B32" s="113"/>
      <c r="C32" s="49"/>
      <c r="D32" s="51">
        <f>D31</f>
        <v>383964.37</v>
      </c>
      <c r="E32" s="49">
        <f t="shared" ref="E32:K32" si="1">E31</f>
        <v>7731152</v>
      </c>
      <c r="F32" s="49">
        <f t="shared" si="1"/>
        <v>1535775</v>
      </c>
      <c r="G32" s="49">
        <f t="shared" si="1"/>
        <v>114253</v>
      </c>
      <c r="H32" s="49">
        <f t="shared" si="1"/>
        <v>7731152</v>
      </c>
      <c r="I32" s="49">
        <f t="shared" si="1"/>
        <v>1535775</v>
      </c>
      <c r="J32" s="49">
        <f t="shared" si="1"/>
        <v>0</v>
      </c>
      <c r="K32" s="49">
        <f t="shared" si="1"/>
        <v>114253</v>
      </c>
      <c r="L32" s="85"/>
      <c r="M32" s="47"/>
      <c r="N32" s="47"/>
      <c r="O32" s="38"/>
      <c r="P32" s="38"/>
      <c r="Q32" s="38"/>
    </row>
    <row r="33" spans="1:17" s="37" customFormat="1" ht="19.5" customHeight="1" x14ac:dyDescent="0.25">
      <c r="A33" s="112" t="s">
        <v>27</v>
      </c>
      <c r="B33" s="113"/>
      <c r="C33" s="49"/>
      <c r="D33" s="51"/>
      <c r="E33" s="106">
        <v>1</v>
      </c>
      <c r="F33" s="50"/>
      <c r="G33" s="49"/>
      <c r="H33" s="49"/>
      <c r="I33" s="49"/>
      <c r="J33" s="49"/>
      <c r="K33" s="49"/>
      <c r="L33" s="85"/>
      <c r="M33" s="47"/>
      <c r="N33" s="47"/>
      <c r="O33" s="38"/>
      <c r="P33" s="38"/>
      <c r="Q33" s="38"/>
    </row>
    <row r="34" spans="1:17" s="37" customFormat="1" ht="31.15" customHeight="1" x14ac:dyDescent="0.25">
      <c r="A34" s="112" t="s">
        <v>55</v>
      </c>
      <c r="B34" s="113"/>
      <c r="C34" s="49"/>
      <c r="D34" s="51"/>
      <c r="E34" s="51"/>
      <c r="F34" s="49"/>
      <c r="G34" s="49"/>
      <c r="H34" s="51">
        <f>H32</f>
        <v>7731152</v>
      </c>
      <c r="I34" s="49"/>
      <c r="J34" s="49"/>
      <c r="K34" s="49"/>
      <c r="L34" s="85"/>
      <c r="M34" s="47"/>
      <c r="N34" s="47"/>
      <c r="O34" s="38"/>
      <c r="P34" s="38"/>
      <c r="Q34" s="38"/>
    </row>
    <row r="35" spans="1:17" s="37" customFormat="1" ht="18" customHeight="1" x14ac:dyDescent="0.25">
      <c r="A35" s="112" t="s">
        <v>57</v>
      </c>
      <c r="B35" s="113"/>
      <c r="C35" s="49"/>
      <c r="D35" s="51"/>
      <c r="E35" s="51"/>
      <c r="F35" s="49"/>
      <c r="G35" s="49"/>
      <c r="H35" s="51">
        <f>H34*0.2</f>
        <v>1546230.4000000001</v>
      </c>
      <c r="I35" s="49"/>
      <c r="J35" s="49"/>
      <c r="K35" s="49"/>
      <c r="L35" s="85"/>
      <c r="M35" s="47"/>
      <c r="N35" s="47"/>
      <c r="O35" s="38"/>
      <c r="P35" s="38"/>
      <c r="Q35" s="38"/>
    </row>
    <row r="36" spans="1:17" s="37" customFormat="1" ht="18" customHeight="1" x14ac:dyDescent="0.25">
      <c r="A36" s="112" t="s">
        <v>56</v>
      </c>
      <c r="B36" s="113"/>
      <c r="C36" s="49"/>
      <c r="D36" s="51"/>
      <c r="E36" s="51"/>
      <c r="F36" s="49"/>
      <c r="G36" s="49"/>
      <c r="H36" s="51">
        <f>H34+H35</f>
        <v>9277382.4000000004</v>
      </c>
      <c r="I36" s="49"/>
      <c r="J36" s="49"/>
      <c r="K36" s="49"/>
      <c r="L36" s="85"/>
      <c r="M36" s="47"/>
      <c r="N36" s="47"/>
      <c r="O36" s="38"/>
      <c r="P36" s="38"/>
      <c r="Q36" s="38"/>
    </row>
    <row r="37" spans="1:17" s="37" customFormat="1" ht="16.899999999999999" customHeight="1" x14ac:dyDescent="0.25">
      <c r="A37" s="48"/>
      <c r="B37" s="96" t="s">
        <v>43</v>
      </c>
      <c r="C37" s="98"/>
      <c r="D37" s="147"/>
      <c r="E37" s="98"/>
      <c r="F37" s="98"/>
      <c r="G37" s="46"/>
      <c r="H37" s="46"/>
      <c r="I37" s="91"/>
      <c r="J37" s="46"/>
      <c r="K37" s="46"/>
      <c r="L37" s="84"/>
      <c r="M37" s="47"/>
      <c r="N37" s="47"/>
      <c r="O37" s="38"/>
      <c r="P37" s="38"/>
      <c r="Q37" s="38"/>
    </row>
    <row r="38" spans="1:17" s="37" customFormat="1" ht="17.45" customHeight="1" x14ac:dyDescent="0.25">
      <c r="A38" s="48"/>
      <c r="B38" s="97" t="s">
        <v>28</v>
      </c>
      <c r="C38" s="99"/>
      <c r="D38" s="100">
        <v>0</v>
      </c>
      <c r="E38" s="99"/>
      <c r="F38" s="99"/>
      <c r="G38" s="68"/>
      <c r="H38" s="68">
        <v>0</v>
      </c>
      <c r="I38" s="68"/>
      <c r="J38" s="68"/>
      <c r="K38" s="53"/>
      <c r="L38" s="77"/>
      <c r="M38" s="47"/>
      <c r="N38" s="47"/>
      <c r="O38" s="38"/>
      <c r="P38" s="38"/>
      <c r="Q38" s="38"/>
    </row>
    <row r="39" spans="1:17" s="37" customFormat="1" ht="17.45" customHeight="1" x14ac:dyDescent="0.25">
      <c r="A39" s="48"/>
      <c r="B39" s="97" t="s">
        <v>29</v>
      </c>
      <c r="C39" s="99"/>
      <c r="D39" s="100">
        <v>0</v>
      </c>
      <c r="E39" s="99"/>
      <c r="F39" s="99"/>
      <c r="G39" s="53"/>
      <c r="H39" s="53">
        <v>0</v>
      </c>
      <c r="I39" s="68"/>
      <c r="J39" s="68"/>
      <c r="K39" s="53"/>
      <c r="L39" s="77"/>
      <c r="M39" s="47"/>
      <c r="N39" s="47"/>
      <c r="O39" s="38"/>
      <c r="P39" s="38"/>
      <c r="Q39" s="38"/>
    </row>
    <row r="40" spans="1:17" s="37" customFormat="1" ht="17.45" customHeight="1" x14ac:dyDescent="0.25">
      <c r="A40" s="48"/>
      <c r="B40" s="52" t="s">
        <v>10</v>
      </c>
      <c r="C40" s="53"/>
      <c r="D40" s="63">
        <f>D32+D38+D39</f>
        <v>383964.37</v>
      </c>
      <c r="E40" s="63"/>
      <c r="F40" s="53"/>
      <c r="G40" s="53"/>
      <c r="H40" s="53">
        <f>H34+H38+H39</f>
        <v>7731152</v>
      </c>
      <c r="I40" s="53"/>
      <c r="J40" s="53"/>
      <c r="K40" s="53"/>
      <c r="L40" s="84"/>
      <c r="M40" s="47"/>
      <c r="N40" s="47"/>
      <c r="O40" s="38"/>
      <c r="P40" s="38"/>
      <c r="Q40" s="38"/>
    </row>
    <row r="41" spans="1:17" s="37" customFormat="1" x14ac:dyDescent="0.25">
      <c r="A41" s="38"/>
      <c r="B41" s="38"/>
      <c r="C41" s="47"/>
      <c r="D41" s="47"/>
      <c r="E41" s="47"/>
      <c r="F41" s="47"/>
      <c r="G41" s="47"/>
      <c r="H41" s="47"/>
      <c r="I41" s="47"/>
      <c r="J41" s="47"/>
      <c r="K41" s="47"/>
      <c r="L41" s="77"/>
      <c r="M41" s="47"/>
      <c r="N41" s="47"/>
      <c r="O41" s="38"/>
      <c r="P41" s="38"/>
      <c r="Q41" s="38"/>
    </row>
    <row r="42" spans="1:17" s="105" customFormat="1" ht="24.75" customHeight="1" x14ac:dyDescent="0.25">
      <c r="A42" s="107" t="s">
        <v>44</v>
      </c>
      <c r="B42" s="108"/>
      <c r="C42" s="108"/>
      <c r="D42" s="108"/>
      <c r="E42" s="108"/>
      <c r="F42" s="108"/>
      <c r="G42" s="108"/>
      <c r="H42" s="108"/>
      <c r="I42" s="108"/>
      <c r="J42" s="108"/>
      <c r="K42" s="108"/>
      <c r="L42" s="104"/>
    </row>
    <row r="43" spans="1:17" ht="18" customHeight="1" x14ac:dyDescent="0.25">
      <c r="A43" s="1"/>
      <c r="B43" s="1"/>
      <c r="C43" s="2"/>
      <c r="D43" s="2"/>
      <c r="E43" s="2"/>
      <c r="F43" s="2"/>
      <c r="G43" s="2"/>
      <c r="H43" s="2"/>
      <c r="I43" s="2"/>
      <c r="J43" s="2"/>
      <c r="K43" s="2"/>
      <c r="L43" s="78"/>
      <c r="M43" s="2"/>
      <c r="N43" s="2"/>
      <c r="O43" s="1"/>
      <c r="P43" s="1"/>
      <c r="Q43" s="1"/>
    </row>
    <row r="44" spans="1:17" x14ac:dyDescent="0.25">
      <c r="A44" s="1"/>
      <c r="B44" s="1"/>
      <c r="C44" s="2"/>
      <c r="D44" s="2"/>
      <c r="E44" s="2"/>
      <c r="F44" s="2"/>
      <c r="G44" s="2"/>
      <c r="H44" s="2"/>
      <c r="I44" s="2"/>
      <c r="J44" s="2"/>
      <c r="K44" s="2"/>
      <c r="L44" s="78"/>
      <c r="M44" s="2"/>
      <c r="N44" s="2"/>
      <c r="O44" s="1"/>
      <c r="P44" s="1"/>
      <c r="Q44" s="1"/>
    </row>
    <row r="45" spans="1:17" s="31" customFormat="1" ht="23.25" customHeight="1" x14ac:dyDescent="0.25">
      <c r="A45" s="27"/>
      <c r="B45" s="30" t="s">
        <v>50</v>
      </c>
      <c r="D45" s="70" t="s">
        <v>24</v>
      </c>
      <c r="E45" s="28"/>
      <c r="F45" s="28"/>
      <c r="G45" s="29" t="s">
        <v>51</v>
      </c>
      <c r="H45" s="28"/>
      <c r="I45" s="28"/>
      <c r="J45" s="28"/>
      <c r="K45" s="28"/>
      <c r="L45" s="79"/>
      <c r="M45" s="28"/>
      <c r="N45" s="28"/>
      <c r="O45" s="27"/>
      <c r="P45" s="27"/>
      <c r="Q45" s="27"/>
    </row>
    <row r="46" spans="1:17" s="33" customFormat="1" ht="22.15" customHeight="1" x14ac:dyDescent="0.25">
      <c r="A46" s="1"/>
      <c r="B46" s="32"/>
      <c r="C46" s="20"/>
      <c r="D46" s="5"/>
      <c r="E46" s="2"/>
      <c r="F46" s="2"/>
      <c r="G46" s="71"/>
      <c r="H46" s="2"/>
      <c r="I46" s="2"/>
      <c r="J46" s="2"/>
      <c r="K46" s="2"/>
      <c r="L46" s="78"/>
      <c r="M46" s="2"/>
      <c r="N46" s="2"/>
      <c r="O46" s="1"/>
      <c r="P46" s="1"/>
      <c r="Q46" s="1"/>
    </row>
    <row r="47" spans="1:17" s="31" customFormat="1" x14ac:dyDescent="0.25">
      <c r="A47" s="27"/>
      <c r="B47" s="30" t="s">
        <v>39</v>
      </c>
      <c r="D47" s="70" t="s">
        <v>24</v>
      </c>
      <c r="E47" s="28"/>
      <c r="F47" s="28"/>
      <c r="G47" s="29" t="s">
        <v>40</v>
      </c>
      <c r="H47" s="28"/>
      <c r="I47" s="28"/>
      <c r="J47" s="28"/>
      <c r="K47" s="28"/>
      <c r="L47" s="79"/>
      <c r="M47" s="28"/>
      <c r="N47" s="28"/>
      <c r="O47" s="27"/>
      <c r="P47" s="27"/>
      <c r="Q47" s="27"/>
    </row>
    <row r="48" spans="1:17" s="31" customFormat="1" x14ac:dyDescent="0.25">
      <c r="A48" s="27"/>
      <c r="B48" s="30"/>
      <c r="D48" s="28"/>
      <c r="E48" s="28"/>
      <c r="F48" s="28"/>
      <c r="G48" s="29"/>
      <c r="H48" s="28"/>
      <c r="I48" s="28"/>
      <c r="J48" s="28"/>
      <c r="K48" s="28"/>
      <c r="L48" s="79"/>
      <c r="M48" s="28"/>
      <c r="N48" s="28"/>
      <c r="O48" s="27"/>
      <c r="P48" s="27"/>
      <c r="Q48" s="27"/>
    </row>
    <row r="49" spans="1:17" s="33" customFormat="1" x14ac:dyDescent="0.25">
      <c r="A49" s="1"/>
      <c r="B49" s="32"/>
      <c r="C49" s="20"/>
      <c r="D49" s="2"/>
      <c r="E49" s="2"/>
      <c r="F49" s="2"/>
      <c r="G49" s="2"/>
      <c r="H49" s="2"/>
      <c r="I49" s="2"/>
      <c r="J49" s="2"/>
      <c r="K49" s="2"/>
      <c r="L49" s="78"/>
      <c r="M49" s="2"/>
      <c r="N49" s="2"/>
      <c r="O49" s="1"/>
      <c r="P49" s="1"/>
      <c r="Q49" s="1"/>
    </row>
    <row r="50" spans="1:17" s="31" customFormat="1" ht="17.25" customHeight="1" x14ac:dyDescent="0.25">
      <c r="A50" s="27"/>
      <c r="B50" s="69" t="s">
        <v>30</v>
      </c>
      <c r="D50" s="70" t="s">
        <v>24</v>
      </c>
      <c r="E50" s="72"/>
      <c r="F50" s="28"/>
      <c r="G50" s="74"/>
      <c r="H50" s="28"/>
      <c r="I50" s="135" t="s">
        <v>31</v>
      </c>
      <c r="J50" s="135"/>
      <c r="K50" s="135"/>
      <c r="L50" s="79"/>
      <c r="M50" s="28"/>
      <c r="N50" s="28"/>
      <c r="O50" s="27"/>
      <c r="P50" s="27"/>
      <c r="Q50" s="27"/>
    </row>
    <row r="51" spans="1:17" s="33" customFormat="1" x14ac:dyDescent="0.25">
      <c r="A51" s="1"/>
      <c r="B51" s="73"/>
      <c r="C51" s="20"/>
      <c r="D51" s="75" t="s">
        <v>32</v>
      </c>
      <c r="E51" s="75" t="s">
        <v>33</v>
      </c>
      <c r="F51" s="2"/>
      <c r="G51" s="75" t="s">
        <v>34</v>
      </c>
      <c r="H51" s="2"/>
      <c r="I51" s="2"/>
      <c r="J51" s="2"/>
      <c r="K51" s="2"/>
      <c r="L51" s="78"/>
      <c r="M51" s="2"/>
      <c r="N51" s="2"/>
      <c r="O51" s="1"/>
      <c r="P51" s="1"/>
      <c r="Q51" s="1"/>
    </row>
    <row r="52" spans="1:17" s="33" customFormat="1" x14ac:dyDescent="0.25">
      <c r="A52" s="1"/>
      <c r="B52" s="1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1"/>
      <c r="P52" s="1"/>
      <c r="Q52" s="1"/>
    </row>
    <row r="53" spans="1:17" s="33" customFormat="1" x14ac:dyDescent="0.25">
      <c r="A53" s="1"/>
      <c r="B53" s="1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1"/>
      <c r="P53" s="1"/>
      <c r="Q53" s="1"/>
    </row>
    <row r="54" spans="1:17" x14ac:dyDescent="0.25">
      <c r="A54" s="1"/>
      <c r="B54" s="1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1"/>
      <c r="P54" s="1"/>
      <c r="Q54" s="1"/>
    </row>
    <row r="55" spans="1:17" x14ac:dyDescent="0.25">
      <c r="A55" s="1"/>
      <c r="B55" s="1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1"/>
      <c r="P55" s="1"/>
      <c r="Q55" s="1"/>
    </row>
    <row r="56" spans="1:17" x14ac:dyDescent="0.25">
      <c r="A56" s="1"/>
      <c r="B56" s="1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1"/>
      <c r="P56" s="1"/>
      <c r="Q56" s="1"/>
    </row>
    <row r="57" spans="1:17" x14ac:dyDescent="0.25">
      <c r="A57" s="1"/>
      <c r="B57" s="1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1"/>
      <c r="P57" s="1"/>
      <c r="Q57" s="1"/>
    </row>
    <row r="58" spans="1:17" x14ac:dyDescent="0.25">
      <c r="A58" s="1"/>
      <c r="B58" s="1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1"/>
      <c r="P58" s="1"/>
      <c r="Q58" s="1"/>
    </row>
    <row r="59" spans="1:17" x14ac:dyDescent="0.25">
      <c r="A59" s="1"/>
      <c r="B59" s="1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1"/>
      <c r="P59" s="1"/>
      <c r="Q59" s="1"/>
    </row>
    <row r="60" spans="1:17" x14ac:dyDescent="0.25">
      <c r="A60" s="1"/>
      <c r="B60" s="1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1"/>
      <c r="P60" s="1"/>
      <c r="Q60" s="1"/>
    </row>
    <row r="61" spans="1:17" x14ac:dyDescent="0.25">
      <c r="A61" s="1"/>
      <c r="B61" s="1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1"/>
      <c r="P61" s="1"/>
      <c r="Q61" s="1"/>
    </row>
    <row r="62" spans="1:17" x14ac:dyDescent="0.25">
      <c r="A62" s="1"/>
      <c r="B62" s="1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1"/>
      <c r="P62" s="1"/>
      <c r="Q62" s="1"/>
    </row>
    <row r="63" spans="1:17" x14ac:dyDescent="0.25">
      <c r="A63" s="1"/>
      <c r="B63" s="1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1"/>
      <c r="P63" s="1"/>
      <c r="Q63" s="1"/>
    </row>
    <row r="64" spans="1:17" x14ac:dyDescent="0.25">
      <c r="A64" s="1"/>
      <c r="B64" s="1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1"/>
      <c r="P64" s="1"/>
      <c r="Q64" s="1"/>
    </row>
    <row r="65" spans="1:17" x14ac:dyDescent="0.25">
      <c r="A65" s="1"/>
      <c r="B65" s="1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1"/>
      <c r="P65" s="1"/>
      <c r="Q65" s="1"/>
    </row>
    <row r="66" spans="1:17" x14ac:dyDescent="0.25">
      <c r="A66" s="1"/>
      <c r="B66" s="1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1"/>
      <c r="P66" s="1"/>
      <c r="Q66" s="1"/>
    </row>
    <row r="67" spans="1:17" x14ac:dyDescent="0.25">
      <c r="A67" s="1"/>
      <c r="B67" s="1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1"/>
      <c r="P67" s="1"/>
      <c r="Q67" s="1"/>
    </row>
    <row r="68" spans="1:17" x14ac:dyDescent="0.25">
      <c r="A68" s="1"/>
      <c r="B68" s="1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1"/>
      <c r="P68" s="1"/>
      <c r="Q68" s="1"/>
    </row>
    <row r="69" spans="1:17" x14ac:dyDescent="0.25">
      <c r="A69" s="1"/>
      <c r="B69" s="1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1"/>
      <c r="P69" s="1"/>
      <c r="Q69" s="1"/>
    </row>
    <row r="70" spans="1:17" x14ac:dyDescent="0.25">
      <c r="A70" s="1"/>
      <c r="B70" s="1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1"/>
      <c r="P70" s="1"/>
      <c r="Q70" s="1"/>
    </row>
    <row r="71" spans="1:17" x14ac:dyDescent="0.25">
      <c r="A71" s="1"/>
      <c r="B71" s="1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1"/>
      <c r="P71" s="1"/>
      <c r="Q71" s="1"/>
    </row>
    <row r="72" spans="1:17" x14ac:dyDescent="0.25">
      <c r="A72" s="1"/>
      <c r="B72" s="1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1"/>
      <c r="P72" s="1"/>
      <c r="Q72" s="1"/>
    </row>
    <row r="73" spans="1:17" x14ac:dyDescent="0.25">
      <c r="A73" s="1"/>
      <c r="B73" s="1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1"/>
      <c r="P73" s="1"/>
      <c r="Q73" s="1"/>
    </row>
    <row r="74" spans="1:17" x14ac:dyDescent="0.25">
      <c r="A74" s="1"/>
      <c r="B74" s="1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1"/>
      <c r="P74" s="1"/>
      <c r="Q74" s="1"/>
    </row>
    <row r="75" spans="1:17" x14ac:dyDescent="0.25">
      <c r="A75" s="1"/>
      <c r="B75" s="1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1"/>
      <c r="P75" s="1"/>
      <c r="Q75" s="1"/>
    </row>
    <row r="76" spans="1:17" x14ac:dyDescent="0.25">
      <c r="A76" s="1"/>
      <c r="B76" s="1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1"/>
      <c r="P76" s="1"/>
      <c r="Q76" s="1"/>
    </row>
    <row r="77" spans="1:17" x14ac:dyDescent="0.25">
      <c r="A77" s="1"/>
      <c r="B77" s="1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1"/>
      <c r="P77" s="1"/>
      <c r="Q77" s="1"/>
    </row>
    <row r="78" spans="1:17" x14ac:dyDescent="0.25">
      <c r="A78" s="1"/>
      <c r="B78" s="1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1"/>
      <c r="P78" s="1"/>
      <c r="Q78" s="1"/>
    </row>
    <row r="79" spans="1:17" x14ac:dyDescent="0.25">
      <c r="A79" s="1"/>
      <c r="B79" s="1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1"/>
      <c r="P79" s="1"/>
      <c r="Q79" s="1"/>
    </row>
    <row r="80" spans="1:17" x14ac:dyDescent="0.25">
      <c r="A80" s="1"/>
      <c r="B80" s="1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1"/>
      <c r="P80" s="1"/>
      <c r="Q80" s="1"/>
    </row>
    <row r="81" spans="1:17" x14ac:dyDescent="0.25">
      <c r="A81" s="1"/>
      <c r="B81" s="1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1"/>
      <c r="P81" s="1"/>
      <c r="Q81" s="1"/>
    </row>
    <row r="82" spans="1:17" x14ac:dyDescent="0.25">
      <c r="A82" s="1"/>
      <c r="B82" s="1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1"/>
      <c r="P82" s="1"/>
      <c r="Q82" s="1"/>
    </row>
    <row r="83" spans="1:17" x14ac:dyDescent="0.25">
      <c r="A83" s="1"/>
      <c r="B83" s="1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1"/>
      <c r="P83" s="1"/>
      <c r="Q83" s="1"/>
    </row>
    <row r="84" spans="1:17" x14ac:dyDescent="0.25">
      <c r="A84" s="1"/>
      <c r="B84" s="1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1"/>
      <c r="P84" s="1"/>
      <c r="Q84" s="1"/>
    </row>
    <row r="85" spans="1:17" x14ac:dyDescent="0.25">
      <c r="A85" s="1"/>
      <c r="B85" s="1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1"/>
      <c r="P85" s="1"/>
      <c r="Q85" s="1"/>
    </row>
    <row r="86" spans="1:17" x14ac:dyDescent="0.25">
      <c r="A86" s="1"/>
      <c r="B86" s="1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1"/>
      <c r="P86" s="1"/>
      <c r="Q86" s="1"/>
    </row>
    <row r="87" spans="1:17" x14ac:dyDescent="0.25">
      <c r="A87" s="1"/>
      <c r="B87" s="1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1"/>
      <c r="P87" s="1"/>
      <c r="Q87" s="1"/>
    </row>
    <row r="88" spans="1:17" x14ac:dyDescent="0.25">
      <c r="A88" s="1"/>
      <c r="B88" s="1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1"/>
      <c r="P88" s="1"/>
      <c r="Q88" s="1"/>
    </row>
    <row r="89" spans="1:17" x14ac:dyDescent="0.25">
      <c r="A89" s="1"/>
      <c r="B89" s="1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1"/>
      <c r="P89" s="1"/>
      <c r="Q89" s="1"/>
    </row>
    <row r="90" spans="1:17" x14ac:dyDescent="0.25">
      <c r="A90" s="1"/>
      <c r="B90" s="1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1"/>
      <c r="P90" s="1"/>
      <c r="Q90" s="1"/>
    </row>
    <row r="91" spans="1:17" x14ac:dyDescent="0.25">
      <c r="A91" s="1"/>
      <c r="B91" s="1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1"/>
      <c r="P91" s="1"/>
      <c r="Q91" s="1"/>
    </row>
    <row r="92" spans="1:17" x14ac:dyDescent="0.25">
      <c r="A92" s="1"/>
      <c r="B92" s="1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1"/>
      <c r="P92" s="1"/>
      <c r="Q92" s="1"/>
    </row>
    <row r="93" spans="1:17" x14ac:dyDescent="0.25">
      <c r="A93" s="1"/>
      <c r="B93" s="1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1"/>
      <c r="P93" s="1"/>
      <c r="Q93" s="1"/>
    </row>
    <row r="94" spans="1:17" x14ac:dyDescent="0.25">
      <c r="A94" s="1"/>
      <c r="B94" s="1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1"/>
      <c r="P94" s="1"/>
      <c r="Q94" s="1"/>
    </row>
    <row r="95" spans="1:17" x14ac:dyDescent="0.25">
      <c r="A95" s="1"/>
      <c r="B95" s="1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1"/>
      <c r="P95" s="1"/>
      <c r="Q95" s="1"/>
    </row>
    <row r="96" spans="1:17" x14ac:dyDescent="0.25">
      <c r="A96" s="1"/>
      <c r="B96" s="1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1"/>
      <c r="P96" s="1"/>
      <c r="Q96" s="1"/>
    </row>
    <row r="97" spans="1:17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</row>
    <row r="98" spans="1:17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</row>
    <row r="99" spans="1:17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</row>
    <row r="100" spans="1:17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</row>
    <row r="101" spans="1:17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</row>
    <row r="102" spans="1:17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</row>
    <row r="103" spans="1:17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</row>
    <row r="104" spans="1:17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</row>
    <row r="105" spans="1:17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</row>
    <row r="106" spans="1:17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</row>
    <row r="107" spans="1:17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</row>
    <row r="108" spans="1:17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</row>
    <row r="109" spans="1:17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</row>
    <row r="110" spans="1:17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</row>
    <row r="111" spans="1:17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</row>
    <row r="112" spans="1:17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</row>
    <row r="113" spans="1:17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</row>
    <row r="114" spans="1:17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</row>
    <row r="115" spans="1:17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</row>
    <row r="116" spans="1:17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</row>
    <row r="117" spans="1:17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</row>
    <row r="118" spans="1:17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</row>
    <row r="119" spans="1:17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</row>
    <row r="120" spans="1:17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</row>
  </sheetData>
  <mergeCells count="41">
    <mergeCell ref="I50:K50"/>
    <mergeCell ref="L1:M1"/>
    <mergeCell ref="C17:D17"/>
    <mergeCell ref="I26:I27"/>
    <mergeCell ref="F26:F27"/>
    <mergeCell ref="E25:E27"/>
    <mergeCell ref="I25:K25"/>
    <mergeCell ref="K26:K27"/>
    <mergeCell ref="G26:G27"/>
    <mergeCell ref="C24:C27"/>
    <mergeCell ref="D24:D27"/>
    <mergeCell ref="I4:N4"/>
    <mergeCell ref="I10:N10"/>
    <mergeCell ref="B4:E4"/>
    <mergeCell ref="L24:L27"/>
    <mergeCell ref="I6:K6"/>
    <mergeCell ref="C11:G11"/>
    <mergeCell ref="C20:D20"/>
    <mergeCell ref="A33:B33"/>
    <mergeCell ref="J26:J27"/>
    <mergeCell ref="C21:D21"/>
    <mergeCell ref="E24:G24"/>
    <mergeCell ref="H24:K24"/>
    <mergeCell ref="F25:G25"/>
    <mergeCell ref="A13:K13"/>
    <mergeCell ref="A21:B21"/>
    <mergeCell ref="A42:K42"/>
    <mergeCell ref="A15:K15"/>
    <mergeCell ref="A18:B18"/>
    <mergeCell ref="A19:B19"/>
    <mergeCell ref="A20:B20"/>
    <mergeCell ref="H25:H27"/>
    <mergeCell ref="A34:B34"/>
    <mergeCell ref="A32:B32"/>
    <mergeCell ref="A31:C31"/>
    <mergeCell ref="A29:C29"/>
    <mergeCell ref="A22:B22"/>
    <mergeCell ref="B24:B27"/>
    <mergeCell ref="A24:A27"/>
    <mergeCell ref="A35:B35"/>
    <mergeCell ref="A36:B36"/>
  </mergeCells>
  <phoneticPr fontId="12" type="noConversion"/>
  <pageMargins left="0.62992125984251968" right="0.23622047244094491" top="0.51181102362204722" bottom="0.43307086614173229" header="0.31496062992125984" footer="0.31496062992125984"/>
  <pageSetup paperSize="9" scale="77" fitToHeight="10" orientation="landscape" r:id="rId1"/>
  <rowBreaks count="1" manualBreakCount="1">
    <brk id="33" max="10" man="1"/>
  </rowBreaks>
  <ignoredErrors>
    <ignoredError sqref="E34 E31" formulaRange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</vt:lpstr>
      <vt:lpstr>'Приложение №1'!Заголовки_для_печати</vt:lpstr>
      <vt:lpstr>'Приложение №1'!Область_печати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2023-01-12T04:54:19Z</dcterms:modified>
</cp:coreProperties>
</file>